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15" windowWidth="13050" windowHeight="10230" activeTab="0"/>
  </bookViews>
  <sheets>
    <sheet name="COOL2" sheetId="1" r:id="rId1"/>
  </sheets>
  <definedNames/>
  <calcPr fullCalcOnLoad="1"/>
</workbook>
</file>

<file path=xl/sharedStrings.xml><?xml version="1.0" encoding="utf-8"?>
<sst xmlns="http://schemas.openxmlformats.org/spreadsheetml/2006/main" count="73" uniqueCount="69">
  <si>
    <t xml:space="preserve"> npro   Project number                                 1.000</t>
  </si>
  <si>
    <t xml:space="preserve"> dtim   Intergration time step                         0.001</t>
  </si>
  <si>
    <t xml:space="preserve"> tend   End time                                     500.000</t>
  </si>
  <si>
    <t xml:space="preserve"> tinc   Print-Out Time increment                      10.000</t>
  </si>
  <si>
    <t xml:space="preserve"> wflu   Coolant                                        3.000</t>
  </si>
  <si>
    <t xml:space="preserve"> comd   coolant mdot                                   0.500</t>
  </si>
  <si>
    <t xml:space="preserve"> nlen   Number of Nodes in conduction length           0.000</t>
  </si>
  <si>
    <t xml:space="preserve"> npll   Number of Nodes in a layer                    10.000</t>
  </si>
  <si>
    <t xml:space="preserve"> naxi   Number of Nodes axial or channel direction    10.000</t>
  </si>
  <si>
    <t xml:space="preserve"> sint   Sin theta in Radians -Model slice angle        0.175</t>
  </si>
  <si>
    <t xml:space="preserve"> chan   channel height (halfheight in meters)          0.001</t>
  </si>
  <si>
    <t xml:space="preserve"> rein   reinforcement thickness (in meters)            0.000</t>
  </si>
  <si>
    <t xml:space="preserve"> numk   number of .001 in. Kapton wraps per layer      3.000</t>
  </si>
  <si>
    <t xml:space="preserve"> tini   inner channel start temp                     100.000</t>
  </si>
  <si>
    <t xml:space="preserve"> tino   outer channel start temp                     100.000</t>
  </si>
  <si>
    <t xml:space="preserve"> tcoo   Coolant inlet temperature                     77.000</t>
  </si>
  <si>
    <t xml:space="preserve"> riii   inner channel radius                           0.100</t>
  </si>
  <si>
    <t xml:space="preserve"> totl   conduction length between channels             0.098</t>
  </si>
  <si>
    <t xml:space="preserve"> axle   channel/coil axial length                      1.000</t>
  </si>
  <si>
    <t xml:space="preserve"> nmat   Coil Material                                  1.000</t>
  </si>
  <si>
    <t xml:space="preserve"> numa   Operating Pressure (atmos)                     1.000</t>
  </si>
  <si>
    <t xml:space="preserve"> curo   Current Distribution computation option        1.000</t>
  </si>
  <si>
    <t xml:space="preserve"> cooo   Cooling side option                            2.000</t>
  </si>
  <si>
    <t>etime</t>
  </si>
  <si>
    <t>blktemp</t>
  </si>
  <si>
    <t>outlet</t>
  </si>
  <si>
    <t>temps</t>
  </si>
  <si>
    <t>etot</t>
  </si>
  <si>
    <t>eout</t>
  </si>
  <si>
    <t>Time</t>
  </si>
  <si>
    <t>cel1</t>
  </si>
  <si>
    <t>cel2</t>
  </si>
  <si>
    <t>cel3</t>
  </si>
  <si>
    <t>cel4</t>
  </si>
  <si>
    <t>cel5</t>
  </si>
  <si>
    <t>cel6</t>
  </si>
  <si>
    <t>cel7</t>
  </si>
  <si>
    <t>cel8</t>
  </si>
  <si>
    <t>cel9</t>
  </si>
  <si>
    <t>cel10</t>
  </si>
  <si>
    <t>Cel0</t>
  </si>
  <si>
    <t>Fill%</t>
  </si>
  <si>
    <t>Total Liters of gas generated:</t>
  </si>
  <si>
    <t>Total Ilet Flow at .2kg/sec</t>
  </si>
  <si>
    <t>Total Gas Generation Needed:</t>
  </si>
  <si>
    <t>Fill Volume of Cold Vessel</t>
  </si>
  <si>
    <t>kg</t>
  </si>
  <si>
    <t>Total LN2 Required:</t>
  </si>
  <si>
    <t>Required Flow Rate 20 min Cool</t>
  </si>
  <si>
    <t>kg/sec</t>
  </si>
  <si>
    <t>Magnet Copper Volume=</t>
  </si>
  <si>
    <t>m^3</t>
  </si>
  <si>
    <t>Copper Spec Heat @95K</t>
  </si>
  <si>
    <t>J/m^3</t>
  </si>
  <si>
    <t>J/kg-degK</t>
  </si>
  <si>
    <t>Sensible Heat Vapor Phase (80K)</t>
  </si>
  <si>
    <t>Mass of LN2 Needed:</t>
  </si>
  <si>
    <t>Start Temp</t>
  </si>
  <si>
    <t>K</t>
  </si>
  <si>
    <t>End Temp</t>
  </si>
  <si>
    <t>Average Gas Exhaust Temp</t>
  </si>
  <si>
    <t>Pulse Energy to Cool:</t>
  </si>
  <si>
    <t>Joule</t>
  </si>
  <si>
    <t>LN2 Heat of Vaporization</t>
  </si>
  <si>
    <t>J/kg</t>
  </si>
  <si>
    <t>This assumes each cell is oner tenth the volume and surface area   -And a 1000second fill</t>
  </si>
  <si>
    <t>Resulting fro an assumed 1000 sec, 16.7min cool</t>
  </si>
  <si>
    <t>So a "Flat" Fill profile looks Viable in terms of Magnet Cooling</t>
  </si>
  <si>
    <t>liters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</si>
</sst>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.5kg/sec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COOL2!$B$25</c:f>
              <c:strCache>
                <c:ptCount val="1"/>
                <c:pt idx="0">
                  <c:v>blktemp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COOL2!$A$26:$A$75</c:f>
              <c:numCache/>
            </c:numRef>
          </c:xVal>
          <c:yVal>
            <c:numRef>
              <c:f>COOL2!$B$26:$B$75</c:f>
              <c:numCache/>
            </c:numRef>
          </c:yVal>
          <c:smooth val="0"/>
        </c:ser>
        <c:ser>
          <c:idx val="1"/>
          <c:order val="1"/>
          <c:tx>
            <c:strRef>
              <c:f>COOL2!$C$25</c:f>
              <c:strCache>
                <c:ptCount val="1"/>
                <c:pt idx="0">
                  <c:v>outlet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COOL2!$A$26:$A$75</c:f>
              <c:numCache/>
            </c:numRef>
          </c:xVal>
          <c:yVal>
            <c:numRef>
              <c:f>COOL2!$C$26:$C$75</c:f>
              <c:numCache/>
            </c:numRef>
          </c:yVal>
          <c:smooth val="0"/>
        </c:ser>
        <c:ser>
          <c:idx val="2"/>
          <c:order val="2"/>
          <c:tx>
            <c:strRef>
              <c:f>COOL2!$D$25</c:f>
              <c:strCache>
                <c:ptCount val="1"/>
                <c:pt idx="0">
                  <c:v>temps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COOL2!$A$26:$A$75</c:f>
              <c:numCache/>
            </c:numRef>
          </c:xVal>
          <c:yVal>
            <c:numRef>
              <c:f>COOL2!$D$26:$D$75</c:f>
              <c:numCache/>
            </c:numRef>
          </c:yVal>
          <c:smooth val="0"/>
        </c:ser>
        <c:axId val="54822938"/>
        <c:axId val="23644395"/>
      </c:scatterChart>
      <c:valAx>
        <c:axId val="54822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time, 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44395"/>
        <c:crosses val="autoZero"/>
        <c:crossBetween val="midCat"/>
        <c:dispUnits/>
      </c:valAx>
      <c:valAx>
        <c:axId val="23644395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8229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quality, .5kg/sec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9"/>
          <c:y val="0.17775"/>
          <c:w val="0.75175"/>
          <c:h val="0.76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COOL2!$E$26:$E$75</c:f>
              <c:numCache/>
            </c:numRef>
          </c:xVal>
          <c:yVal>
            <c:numRef>
              <c:f>COOL2!$F$26:$F$75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COOL2!$E$26:$E$75</c:f>
              <c:numCache/>
            </c:numRef>
          </c:xVal>
          <c:yVal>
            <c:numRef>
              <c:f>COOL2!$G$26:$G$75</c:f>
              <c:numCache/>
            </c:numRef>
          </c:yVal>
          <c:smooth val="1"/>
        </c:ser>
        <c:axId val="11472964"/>
        <c:axId val="36147813"/>
      </c:scatterChart>
      <c:valAx>
        <c:axId val="11472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 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147813"/>
        <c:crosses val="autoZero"/>
        <c:crossBetween val="midCat"/>
        <c:dispUnits/>
      </c:valAx>
      <c:valAx>
        <c:axId val="36147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Quality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729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75"/>
          <c:y val="0.4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Estimated Gas Flow in kg/sec for .2kg/sec fill rate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COOL2!$AE$6:$AE$17</c:f>
              <c:numCache/>
            </c:numRef>
          </c:xVal>
          <c:yVal>
            <c:numRef>
              <c:f>COOL2!$AF$6:$AF$17</c:f>
              <c:numCache/>
            </c:numRef>
          </c:yVal>
          <c:smooth val="1"/>
        </c:ser>
        <c:axId val="56894862"/>
        <c:axId val="42291711"/>
      </c:scatterChart>
      <c:valAx>
        <c:axId val="56894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in 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91711"/>
        <c:crosses val="autoZero"/>
        <c:crossBetween val="midCat"/>
        <c:dispUnits/>
      </c:valAx>
      <c:valAx>
        <c:axId val="42291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Gas Flow in kg/sec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948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2</xdr:row>
      <xdr:rowOff>19050</xdr:rowOff>
    </xdr:from>
    <xdr:to>
      <xdr:col>15</xdr:col>
      <xdr:colOff>581025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4591050" y="342900"/>
        <a:ext cx="51339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333375</xdr:colOff>
      <xdr:row>23</xdr:row>
      <xdr:rowOff>142875</xdr:rowOff>
    </xdr:from>
    <xdr:to>
      <xdr:col>15</xdr:col>
      <xdr:colOff>590550</xdr:colOff>
      <xdr:row>43</xdr:row>
      <xdr:rowOff>19050</xdr:rowOff>
    </xdr:to>
    <xdr:graphicFrame>
      <xdr:nvGraphicFramePr>
        <xdr:cNvPr id="2" name="Chart 2"/>
        <xdr:cNvGraphicFramePr/>
      </xdr:nvGraphicFramePr>
      <xdr:xfrm>
        <a:off x="4600575" y="3905250"/>
        <a:ext cx="5133975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85725</xdr:colOff>
      <xdr:row>26</xdr:row>
      <xdr:rowOff>28575</xdr:rowOff>
    </xdr:from>
    <xdr:to>
      <xdr:col>27</xdr:col>
      <xdr:colOff>457200</xdr:colOff>
      <xdr:row>49</xdr:row>
      <xdr:rowOff>142875</xdr:rowOff>
    </xdr:to>
    <xdr:graphicFrame>
      <xdr:nvGraphicFramePr>
        <xdr:cNvPr id="3" name="Chart 4"/>
        <xdr:cNvGraphicFramePr/>
      </xdr:nvGraphicFramePr>
      <xdr:xfrm>
        <a:off x="10448925" y="4276725"/>
        <a:ext cx="6524625" cy="3876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28</xdr:col>
      <xdr:colOff>209550</xdr:colOff>
      <xdr:row>29</xdr:row>
      <xdr:rowOff>0</xdr:rowOff>
    </xdr:from>
    <xdr:to>
      <xdr:col>36</xdr:col>
      <xdr:colOff>419100</xdr:colOff>
      <xdr:row>53</xdr:row>
      <xdr:rowOff>66675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335500" y="4772025"/>
          <a:ext cx="5086350" cy="395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180975</xdr:colOff>
      <xdr:row>3</xdr:row>
      <xdr:rowOff>0</xdr:rowOff>
    </xdr:from>
    <xdr:to>
      <xdr:col>36</xdr:col>
      <xdr:colOff>304800</xdr:colOff>
      <xdr:row>17</xdr:row>
      <xdr:rowOff>123825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745325" y="485775"/>
          <a:ext cx="256222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75"/>
  <sheetViews>
    <sheetView tabSelected="1" workbookViewId="0" topLeftCell="X12">
      <selection activeCell="AJ36" sqref="AJ35:AJ36"/>
    </sheetView>
  </sheetViews>
  <sheetFormatPr defaultColWidth="9.140625" defaultRowHeight="12.75"/>
  <cols>
    <col min="22" max="22" width="10.00390625" style="0" bestFit="1" customWidth="1"/>
  </cols>
  <sheetData>
    <row r="2" spans="1:19" ht="12.75">
      <c r="A2" t="s">
        <v>0</v>
      </c>
      <c r="S2" t="s">
        <v>65</v>
      </c>
    </row>
    <row r="3" ht="12.75">
      <c r="A3" t="s">
        <v>1</v>
      </c>
    </row>
    <row r="4" spans="1:30" ht="12.75">
      <c r="A4" t="s">
        <v>2</v>
      </c>
      <c r="R4" t="s">
        <v>29</v>
      </c>
      <c r="S4" t="s">
        <v>41</v>
      </c>
      <c r="T4">
        <v>0</v>
      </c>
      <c r="U4">
        <v>100</v>
      </c>
      <c r="V4">
        <v>200</v>
      </c>
      <c r="W4">
        <v>300</v>
      </c>
      <c r="X4">
        <v>400</v>
      </c>
      <c r="Y4">
        <v>500</v>
      </c>
      <c r="Z4">
        <v>600</v>
      </c>
      <c r="AA4">
        <v>700</v>
      </c>
      <c r="AB4">
        <v>800</v>
      </c>
      <c r="AC4">
        <v>900</v>
      </c>
      <c r="AD4">
        <v>1000</v>
      </c>
    </row>
    <row r="5" spans="1:30" ht="12.75">
      <c r="A5" t="s">
        <v>3</v>
      </c>
      <c r="T5" t="s">
        <v>40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</row>
    <row r="6" spans="1:32" ht="12.75">
      <c r="A6" t="s">
        <v>4</v>
      </c>
      <c r="R6">
        <v>0</v>
      </c>
      <c r="S6">
        <v>0</v>
      </c>
      <c r="T6">
        <v>0</v>
      </c>
      <c r="U6">
        <v>0.05</v>
      </c>
      <c r="V6">
        <v>0.05</v>
      </c>
      <c r="AE6">
        <v>0</v>
      </c>
      <c r="AF6">
        <f>SUM(T6:AD6)</f>
        <v>0.1</v>
      </c>
    </row>
    <row r="7" spans="1:32" ht="12.75">
      <c r="A7" t="s">
        <v>5</v>
      </c>
      <c r="R7">
        <v>100</v>
      </c>
      <c r="S7">
        <v>10</v>
      </c>
      <c r="U7">
        <v>0.015</v>
      </c>
      <c r="V7">
        <v>0.05</v>
      </c>
      <c r="W7">
        <v>0.05</v>
      </c>
      <c r="AE7">
        <v>100</v>
      </c>
      <c r="AF7">
        <f aca="true" t="shared" si="0" ref="AF7:AF17">SUM(T7:AD7)</f>
        <v>0.115</v>
      </c>
    </row>
    <row r="8" spans="1:32" ht="12.75">
      <c r="A8" t="s">
        <v>6</v>
      </c>
      <c r="R8">
        <v>200</v>
      </c>
      <c r="S8">
        <v>20</v>
      </c>
      <c r="U8">
        <v>0.0075</v>
      </c>
      <c r="V8">
        <v>0.015</v>
      </c>
      <c r="W8">
        <v>0.05</v>
      </c>
      <c r="X8">
        <v>0.05</v>
      </c>
      <c r="AE8">
        <v>200</v>
      </c>
      <c r="AF8">
        <f t="shared" si="0"/>
        <v>0.12250000000000001</v>
      </c>
    </row>
    <row r="9" spans="1:32" ht="12.75">
      <c r="A9" t="s">
        <v>7</v>
      </c>
      <c r="R9">
        <v>300</v>
      </c>
      <c r="S9">
        <v>30</v>
      </c>
      <c r="V9">
        <v>0.0075</v>
      </c>
      <c r="W9">
        <v>0.015</v>
      </c>
      <c r="X9">
        <v>0.05</v>
      </c>
      <c r="Y9">
        <v>0.05</v>
      </c>
      <c r="AE9">
        <v>300</v>
      </c>
      <c r="AF9">
        <f t="shared" si="0"/>
        <v>0.12250000000000001</v>
      </c>
    </row>
    <row r="10" spans="1:32" ht="12.75">
      <c r="A10" t="s">
        <v>8</v>
      </c>
      <c r="R10">
        <v>400</v>
      </c>
      <c r="S10">
        <v>40</v>
      </c>
      <c r="W10">
        <v>0.0075</v>
      </c>
      <c r="X10">
        <v>0.015</v>
      </c>
      <c r="Y10">
        <v>0.05</v>
      </c>
      <c r="Z10">
        <v>0.05</v>
      </c>
      <c r="AE10">
        <v>400</v>
      </c>
      <c r="AF10">
        <f t="shared" si="0"/>
        <v>0.12250000000000001</v>
      </c>
    </row>
    <row r="11" spans="1:32" ht="12.75">
      <c r="A11" t="s">
        <v>9</v>
      </c>
      <c r="R11">
        <v>500</v>
      </c>
      <c r="S11">
        <v>50</v>
      </c>
      <c r="X11">
        <v>0.0075</v>
      </c>
      <c r="Y11">
        <v>0.015</v>
      </c>
      <c r="Z11">
        <v>0.05</v>
      </c>
      <c r="AA11">
        <v>0.05</v>
      </c>
      <c r="AE11">
        <v>500</v>
      </c>
      <c r="AF11">
        <f t="shared" si="0"/>
        <v>0.12250000000000001</v>
      </c>
    </row>
    <row r="12" spans="1:32" ht="12.75">
      <c r="A12" t="s">
        <v>10</v>
      </c>
      <c r="R12">
        <v>600</v>
      </c>
      <c r="S12">
        <v>60</v>
      </c>
      <c r="Y12">
        <v>0.0075</v>
      </c>
      <c r="Z12">
        <v>0.015</v>
      </c>
      <c r="AA12">
        <v>0.05</v>
      </c>
      <c r="AB12">
        <v>0.05</v>
      </c>
      <c r="AE12">
        <v>600</v>
      </c>
      <c r="AF12">
        <f t="shared" si="0"/>
        <v>0.12250000000000001</v>
      </c>
    </row>
    <row r="13" spans="1:32" ht="12.75">
      <c r="A13" t="s">
        <v>11</v>
      </c>
      <c r="R13">
        <v>700</v>
      </c>
      <c r="S13">
        <v>70</v>
      </c>
      <c r="Z13">
        <v>0.0075</v>
      </c>
      <c r="AA13">
        <v>0.015</v>
      </c>
      <c r="AB13">
        <v>0.05</v>
      </c>
      <c r="AC13">
        <v>0.05</v>
      </c>
      <c r="AE13">
        <v>700</v>
      </c>
      <c r="AF13">
        <f t="shared" si="0"/>
        <v>0.12250000000000001</v>
      </c>
    </row>
    <row r="14" spans="1:32" ht="12.75">
      <c r="A14" t="s">
        <v>12</v>
      </c>
      <c r="R14">
        <v>800</v>
      </c>
      <c r="S14">
        <v>80</v>
      </c>
      <c r="AA14">
        <v>0.0075</v>
      </c>
      <c r="AB14">
        <v>0.015</v>
      </c>
      <c r="AC14">
        <v>0.05</v>
      </c>
      <c r="AD14">
        <v>0.05</v>
      </c>
      <c r="AE14">
        <v>800</v>
      </c>
      <c r="AF14">
        <f t="shared" si="0"/>
        <v>0.12250000000000001</v>
      </c>
    </row>
    <row r="15" spans="1:32" ht="12.75">
      <c r="A15" t="s">
        <v>13</v>
      </c>
      <c r="R15">
        <v>900</v>
      </c>
      <c r="S15">
        <v>90</v>
      </c>
      <c r="AB15">
        <v>0.0075</v>
      </c>
      <c r="AC15">
        <v>0.015</v>
      </c>
      <c r="AD15">
        <v>0.05</v>
      </c>
      <c r="AE15">
        <v>900</v>
      </c>
      <c r="AF15">
        <f t="shared" si="0"/>
        <v>0.07250000000000001</v>
      </c>
    </row>
    <row r="16" spans="1:32" ht="12.75">
      <c r="A16" t="s">
        <v>14</v>
      </c>
      <c r="R16">
        <v>1000</v>
      </c>
      <c r="S16">
        <v>100</v>
      </c>
      <c r="AC16">
        <v>0.0075</v>
      </c>
      <c r="AD16">
        <v>0.015</v>
      </c>
      <c r="AE16">
        <v>1000</v>
      </c>
      <c r="AF16">
        <f t="shared" si="0"/>
        <v>0.0225</v>
      </c>
    </row>
    <row r="17" spans="1:32" ht="12.75">
      <c r="A17" t="s">
        <v>15</v>
      </c>
      <c r="AD17">
        <v>0.0075</v>
      </c>
      <c r="AE17">
        <v>1100</v>
      </c>
      <c r="AF17">
        <f t="shared" si="0"/>
        <v>0.0075</v>
      </c>
    </row>
    <row r="18" spans="1:23" ht="12.75">
      <c r="A18" t="s">
        <v>16</v>
      </c>
      <c r="R18" t="s">
        <v>50</v>
      </c>
      <c r="V18">
        <v>0.4618</v>
      </c>
      <c r="W18" t="s">
        <v>51</v>
      </c>
    </row>
    <row r="19" spans="1:23" ht="12.75">
      <c r="A19" t="s">
        <v>17</v>
      </c>
      <c r="R19" t="s">
        <v>52</v>
      </c>
      <c r="V19">
        <v>2090800</v>
      </c>
      <c r="W19" t="s">
        <v>53</v>
      </c>
    </row>
    <row r="20" spans="1:34" ht="12.75">
      <c r="A20" t="s">
        <v>18</v>
      </c>
      <c r="R20" t="s">
        <v>55</v>
      </c>
      <c r="V20">
        <v>2042</v>
      </c>
      <c r="W20" t="s">
        <v>54</v>
      </c>
      <c r="AC20" t="s">
        <v>42</v>
      </c>
      <c r="AF20">
        <f>SUM(AF6:AF16)*100</f>
        <v>116.75000000000001</v>
      </c>
      <c r="AH20" t="s">
        <v>66</v>
      </c>
    </row>
    <row r="21" spans="1:32" ht="12.75">
      <c r="A21" t="s">
        <v>19</v>
      </c>
      <c r="R21" t="s">
        <v>56</v>
      </c>
      <c r="AC21" t="s">
        <v>43</v>
      </c>
      <c r="AF21">
        <v>200</v>
      </c>
    </row>
    <row r="22" spans="1:35" ht="15.75">
      <c r="A22" t="s">
        <v>20</v>
      </c>
      <c r="R22" t="s">
        <v>57</v>
      </c>
      <c r="V22">
        <v>110</v>
      </c>
      <c r="W22" t="s">
        <v>58</v>
      </c>
      <c r="AD22" s="1" t="s">
        <v>67</v>
      </c>
      <c r="AE22" s="1"/>
      <c r="AF22" s="1"/>
      <c r="AG22" s="1"/>
      <c r="AH22" s="1"/>
      <c r="AI22" s="1"/>
    </row>
    <row r="23" spans="1:33" ht="12.75">
      <c r="A23" t="s">
        <v>21</v>
      </c>
      <c r="R23" t="s">
        <v>59</v>
      </c>
      <c r="V23">
        <v>80</v>
      </c>
      <c r="W23" t="s">
        <v>58</v>
      </c>
      <c r="AC23" t="s">
        <v>44</v>
      </c>
      <c r="AF23">
        <f>V25/(V26+V20*(V24-V23))</f>
        <v>126.08689853306055</v>
      </c>
      <c r="AG23" t="s">
        <v>46</v>
      </c>
    </row>
    <row r="24" spans="1:35" ht="12.75">
      <c r="A24" t="s">
        <v>22</v>
      </c>
      <c r="R24" t="s">
        <v>60</v>
      </c>
      <c r="V24">
        <v>95</v>
      </c>
      <c r="W24" t="s">
        <v>58</v>
      </c>
      <c r="AC24" t="s">
        <v>45</v>
      </c>
      <c r="AF24">
        <f>AH24/0.8</f>
        <v>162.5</v>
      </c>
      <c r="AG24" t="s">
        <v>46</v>
      </c>
      <c r="AH24">
        <v>130</v>
      </c>
      <c r="AI24" t="s">
        <v>68</v>
      </c>
    </row>
    <row r="25" spans="1:23" ht="12.75">
      <c r="A25" t="s">
        <v>23</v>
      </c>
      <c r="B25" t="s">
        <v>24</v>
      </c>
      <c r="C25" t="s">
        <v>25</v>
      </c>
      <c r="D25" t="s">
        <v>26</v>
      </c>
      <c r="E25" t="s">
        <v>23</v>
      </c>
      <c r="F25" t="s">
        <v>27</v>
      </c>
      <c r="G25" t="s">
        <v>28</v>
      </c>
      <c r="R25" t="s">
        <v>61</v>
      </c>
      <c r="V25">
        <f>V18*V19*(V22-V23)</f>
        <v>28965943.2</v>
      </c>
      <c r="W25" t="s">
        <v>62</v>
      </c>
    </row>
    <row r="26" spans="1:32" ht="12.75">
      <c r="A26">
        <v>10</v>
      </c>
      <c r="B26">
        <v>98.454</v>
      </c>
      <c r="C26">
        <v>94.527</v>
      </c>
      <c r="D26">
        <v>91.155</v>
      </c>
      <c r="E26">
        <v>10</v>
      </c>
      <c r="F26">
        <v>1</v>
      </c>
      <c r="G26">
        <v>1</v>
      </c>
      <c r="R26" t="s">
        <v>63</v>
      </c>
      <c r="V26">
        <v>199100</v>
      </c>
      <c r="W26" t="s">
        <v>64</v>
      </c>
      <c r="AC26" t="s">
        <v>47</v>
      </c>
      <c r="AF26">
        <f>AF23+AF24</f>
        <v>288.58689853306055</v>
      </c>
    </row>
    <row r="27" spans="1:34" ht="15.75">
      <c r="A27">
        <v>20</v>
      </c>
      <c r="B27">
        <v>97.064</v>
      </c>
      <c r="C27">
        <v>92.048</v>
      </c>
      <c r="D27">
        <v>89.512</v>
      </c>
      <c r="E27">
        <v>20</v>
      </c>
      <c r="F27">
        <v>1</v>
      </c>
      <c r="G27">
        <v>1</v>
      </c>
      <c r="AC27" s="1" t="s">
        <v>48</v>
      </c>
      <c r="AD27" s="1"/>
      <c r="AE27" s="1"/>
      <c r="AF27" s="1">
        <f>AF26/(20*60)</f>
        <v>0.2404890821108838</v>
      </c>
      <c r="AG27" s="1" t="s">
        <v>49</v>
      </c>
      <c r="AH27" s="1"/>
    </row>
    <row r="28" spans="1:7" ht="12.75">
      <c r="A28">
        <v>30</v>
      </c>
      <c r="B28">
        <v>95.816</v>
      </c>
      <c r="C28">
        <v>77</v>
      </c>
      <c r="D28">
        <v>88.17</v>
      </c>
      <c r="E28">
        <v>30</v>
      </c>
      <c r="F28">
        <v>0.865</v>
      </c>
      <c r="G28">
        <v>1</v>
      </c>
    </row>
    <row r="29" spans="1:7" ht="12.75">
      <c r="A29">
        <v>40</v>
      </c>
      <c r="B29">
        <v>94.66</v>
      </c>
      <c r="C29">
        <v>77</v>
      </c>
      <c r="D29">
        <v>87.699</v>
      </c>
      <c r="E29">
        <v>40</v>
      </c>
      <c r="F29">
        <v>0.887</v>
      </c>
      <c r="G29">
        <v>1</v>
      </c>
    </row>
    <row r="30" spans="1:7" ht="12.75">
      <c r="A30">
        <v>50</v>
      </c>
      <c r="B30">
        <v>93.574</v>
      </c>
      <c r="C30">
        <v>77</v>
      </c>
      <c r="D30">
        <v>87.783</v>
      </c>
      <c r="E30">
        <v>50</v>
      </c>
      <c r="F30">
        <v>0.778</v>
      </c>
      <c r="G30">
        <v>1</v>
      </c>
    </row>
    <row r="31" spans="1:7" ht="12.75">
      <c r="A31">
        <v>60</v>
      </c>
      <c r="B31">
        <v>92.579</v>
      </c>
      <c r="C31">
        <v>77</v>
      </c>
      <c r="D31">
        <v>86.664</v>
      </c>
      <c r="E31">
        <v>60</v>
      </c>
      <c r="F31">
        <v>0.706</v>
      </c>
      <c r="G31">
        <v>1</v>
      </c>
    </row>
    <row r="32" spans="1:7" ht="12.75">
      <c r="A32">
        <v>70</v>
      </c>
      <c r="B32">
        <v>91.648</v>
      </c>
      <c r="C32">
        <v>77</v>
      </c>
      <c r="D32">
        <v>84.808</v>
      </c>
      <c r="E32">
        <v>70</v>
      </c>
      <c r="F32">
        <v>0.648</v>
      </c>
      <c r="G32">
        <v>1</v>
      </c>
    </row>
    <row r="33" spans="1:7" ht="12.75">
      <c r="A33">
        <v>80</v>
      </c>
      <c r="B33">
        <v>90.779</v>
      </c>
      <c r="C33">
        <v>77</v>
      </c>
      <c r="D33">
        <v>89.984</v>
      </c>
      <c r="E33">
        <v>80</v>
      </c>
      <c r="F33">
        <v>0.601</v>
      </c>
      <c r="G33">
        <v>1</v>
      </c>
    </row>
    <row r="34" spans="1:7" ht="12.75">
      <c r="A34">
        <v>90</v>
      </c>
      <c r="B34">
        <v>89.955</v>
      </c>
      <c r="C34">
        <v>77</v>
      </c>
      <c r="D34">
        <v>87.972</v>
      </c>
      <c r="E34">
        <v>90</v>
      </c>
      <c r="F34">
        <v>0.559</v>
      </c>
      <c r="G34">
        <v>0.934</v>
      </c>
    </row>
    <row r="35" spans="1:7" ht="12.75">
      <c r="A35">
        <v>100</v>
      </c>
      <c r="B35">
        <v>89.173</v>
      </c>
      <c r="C35">
        <v>77</v>
      </c>
      <c r="D35">
        <v>77</v>
      </c>
      <c r="E35">
        <v>100</v>
      </c>
      <c r="F35">
        <v>0.521</v>
      </c>
      <c r="G35">
        <v>0.814</v>
      </c>
    </row>
    <row r="36" spans="1:7" ht="12.75">
      <c r="A36">
        <v>110</v>
      </c>
      <c r="B36">
        <v>88.431</v>
      </c>
      <c r="C36">
        <v>77</v>
      </c>
      <c r="D36">
        <v>77</v>
      </c>
      <c r="E36">
        <v>110</v>
      </c>
      <c r="F36">
        <v>0.486</v>
      </c>
      <c r="G36">
        <v>0.747</v>
      </c>
    </row>
    <row r="37" spans="1:7" ht="12.75">
      <c r="A37">
        <v>120</v>
      </c>
      <c r="B37">
        <v>87.736</v>
      </c>
      <c r="C37">
        <v>77</v>
      </c>
      <c r="D37">
        <v>77</v>
      </c>
      <c r="E37">
        <v>120</v>
      </c>
      <c r="F37">
        <v>0.454</v>
      </c>
      <c r="G37">
        <v>0.689</v>
      </c>
    </row>
    <row r="38" spans="1:7" ht="12.75">
      <c r="A38">
        <v>130</v>
      </c>
      <c r="B38">
        <v>87.085</v>
      </c>
      <c r="C38">
        <v>77</v>
      </c>
      <c r="D38">
        <v>77</v>
      </c>
      <c r="E38">
        <v>130</v>
      </c>
      <c r="F38">
        <v>0.423</v>
      </c>
      <c r="G38">
        <v>0.638</v>
      </c>
    </row>
    <row r="39" spans="1:7" ht="12.75">
      <c r="A39">
        <v>140</v>
      </c>
      <c r="B39">
        <v>86.475</v>
      </c>
      <c r="C39">
        <v>77</v>
      </c>
      <c r="D39">
        <v>77</v>
      </c>
      <c r="E39">
        <v>140</v>
      </c>
      <c r="F39">
        <v>0.394</v>
      </c>
      <c r="G39">
        <v>0.591</v>
      </c>
    </row>
    <row r="40" spans="1:7" ht="12.75">
      <c r="A40">
        <v>150</v>
      </c>
      <c r="B40">
        <v>85.902</v>
      </c>
      <c r="C40">
        <v>77</v>
      </c>
      <c r="D40">
        <v>77</v>
      </c>
      <c r="E40">
        <v>150</v>
      </c>
      <c r="F40">
        <v>0.367</v>
      </c>
      <c r="G40">
        <v>0.548</v>
      </c>
    </row>
    <row r="41" spans="1:7" ht="12.75">
      <c r="A41">
        <v>160</v>
      </c>
      <c r="B41">
        <v>85.367</v>
      </c>
      <c r="C41">
        <v>77</v>
      </c>
      <c r="D41">
        <v>77</v>
      </c>
      <c r="E41">
        <v>160</v>
      </c>
      <c r="F41">
        <v>0.342</v>
      </c>
      <c r="G41">
        <v>0.508</v>
      </c>
    </row>
    <row r="42" spans="1:7" ht="12.75">
      <c r="A42">
        <v>170</v>
      </c>
      <c r="B42">
        <v>84.866</v>
      </c>
      <c r="C42">
        <v>77</v>
      </c>
      <c r="D42">
        <v>77</v>
      </c>
      <c r="E42">
        <v>170</v>
      </c>
      <c r="F42">
        <v>0.318</v>
      </c>
      <c r="G42">
        <v>0.471</v>
      </c>
    </row>
    <row r="43" spans="1:7" ht="12.75">
      <c r="A43">
        <v>180</v>
      </c>
      <c r="B43">
        <v>84.397</v>
      </c>
      <c r="C43">
        <v>77</v>
      </c>
      <c r="D43">
        <v>77</v>
      </c>
      <c r="E43">
        <v>180</v>
      </c>
      <c r="F43">
        <v>0.295</v>
      </c>
      <c r="G43">
        <v>0.437</v>
      </c>
    </row>
    <row r="44" spans="1:7" ht="12.75">
      <c r="A44">
        <v>190</v>
      </c>
      <c r="B44">
        <v>83.959</v>
      </c>
      <c r="C44">
        <v>77</v>
      </c>
      <c r="D44">
        <v>77</v>
      </c>
      <c r="E44">
        <v>190</v>
      </c>
      <c r="F44">
        <v>0.274</v>
      </c>
      <c r="G44">
        <v>0.406</v>
      </c>
    </row>
    <row r="45" spans="1:7" ht="12.75">
      <c r="A45">
        <v>200</v>
      </c>
      <c r="B45">
        <v>83.55</v>
      </c>
      <c r="C45">
        <v>77</v>
      </c>
      <c r="D45">
        <v>77</v>
      </c>
      <c r="E45">
        <v>200</v>
      </c>
      <c r="F45">
        <v>0.255</v>
      </c>
      <c r="G45">
        <v>0.377</v>
      </c>
    </row>
    <row r="46" spans="1:7" ht="12.75">
      <c r="A46">
        <v>210</v>
      </c>
      <c r="B46">
        <v>83.168</v>
      </c>
      <c r="C46">
        <v>77</v>
      </c>
      <c r="D46">
        <v>77</v>
      </c>
      <c r="E46">
        <v>210</v>
      </c>
      <c r="F46">
        <v>0.236</v>
      </c>
      <c r="G46">
        <v>0.349</v>
      </c>
    </row>
    <row r="47" spans="1:7" ht="12.75">
      <c r="A47">
        <v>220</v>
      </c>
      <c r="B47">
        <v>82.812</v>
      </c>
      <c r="C47">
        <v>77</v>
      </c>
      <c r="D47">
        <v>77</v>
      </c>
      <c r="E47">
        <v>220</v>
      </c>
      <c r="F47">
        <v>0.219</v>
      </c>
      <c r="G47">
        <v>0.324</v>
      </c>
    </row>
    <row r="48" spans="1:7" ht="12.75">
      <c r="A48">
        <v>230</v>
      </c>
      <c r="B48">
        <v>82.479</v>
      </c>
      <c r="C48">
        <v>77</v>
      </c>
      <c r="D48">
        <v>77</v>
      </c>
      <c r="E48">
        <v>230</v>
      </c>
      <c r="F48">
        <v>0.203</v>
      </c>
      <c r="G48">
        <v>0.301</v>
      </c>
    </row>
    <row r="49" spans="1:7" ht="12.75">
      <c r="A49">
        <v>240</v>
      </c>
      <c r="B49">
        <v>82.17</v>
      </c>
      <c r="C49">
        <v>77</v>
      </c>
      <c r="D49">
        <v>77</v>
      </c>
      <c r="E49">
        <v>240</v>
      </c>
      <c r="F49">
        <v>0.188</v>
      </c>
      <c r="G49">
        <v>0.28</v>
      </c>
    </row>
    <row r="50" spans="1:7" ht="12.75">
      <c r="A50">
        <v>250</v>
      </c>
      <c r="B50">
        <v>81.881</v>
      </c>
      <c r="C50">
        <v>77</v>
      </c>
      <c r="D50">
        <v>77</v>
      </c>
      <c r="E50">
        <v>250</v>
      </c>
      <c r="F50">
        <v>0.175</v>
      </c>
      <c r="G50">
        <v>0.26</v>
      </c>
    </row>
    <row r="51" spans="1:7" ht="12.75">
      <c r="A51">
        <v>260</v>
      </c>
      <c r="B51">
        <v>81.612</v>
      </c>
      <c r="C51">
        <v>77</v>
      </c>
      <c r="D51">
        <v>77</v>
      </c>
      <c r="E51">
        <v>260</v>
      </c>
      <c r="F51">
        <v>0.162</v>
      </c>
      <c r="G51">
        <v>0.241</v>
      </c>
    </row>
    <row r="52" spans="1:7" ht="12.75">
      <c r="A52">
        <v>270</v>
      </c>
      <c r="B52">
        <v>81.361</v>
      </c>
      <c r="C52">
        <v>77</v>
      </c>
      <c r="D52">
        <v>77</v>
      </c>
      <c r="E52">
        <v>270</v>
      </c>
      <c r="F52">
        <v>0.15</v>
      </c>
      <c r="G52">
        <v>0.224</v>
      </c>
    </row>
    <row r="53" spans="1:7" ht="12.75">
      <c r="A53">
        <v>280</v>
      </c>
      <c r="B53">
        <v>81.127</v>
      </c>
      <c r="C53">
        <v>77</v>
      </c>
      <c r="D53">
        <v>77</v>
      </c>
      <c r="E53">
        <v>280</v>
      </c>
      <c r="F53">
        <v>0.139</v>
      </c>
      <c r="G53">
        <v>0.208</v>
      </c>
    </row>
    <row r="54" spans="1:7" ht="12.75">
      <c r="A54">
        <v>290</v>
      </c>
      <c r="B54">
        <v>80.909</v>
      </c>
      <c r="C54">
        <v>77</v>
      </c>
      <c r="D54">
        <v>77</v>
      </c>
      <c r="E54">
        <v>290</v>
      </c>
      <c r="F54">
        <v>0.129</v>
      </c>
      <c r="G54">
        <v>0.194</v>
      </c>
    </row>
    <row r="55" spans="1:7" ht="12.75">
      <c r="A55">
        <v>300</v>
      </c>
      <c r="B55">
        <v>80.706</v>
      </c>
      <c r="C55">
        <v>77</v>
      </c>
      <c r="D55">
        <v>77</v>
      </c>
      <c r="E55">
        <v>300</v>
      </c>
      <c r="F55">
        <v>0.12</v>
      </c>
      <c r="G55">
        <v>0.18</v>
      </c>
    </row>
    <row r="56" spans="1:7" ht="12.75">
      <c r="A56">
        <v>310</v>
      </c>
      <c r="B56">
        <v>80.517</v>
      </c>
      <c r="C56">
        <v>77</v>
      </c>
      <c r="D56">
        <v>77</v>
      </c>
      <c r="E56">
        <v>310</v>
      </c>
      <c r="F56">
        <v>0.111</v>
      </c>
      <c r="G56">
        <v>0.168</v>
      </c>
    </row>
    <row r="57" spans="1:7" ht="12.75">
      <c r="A57">
        <v>320</v>
      </c>
      <c r="B57">
        <v>80.34</v>
      </c>
      <c r="C57">
        <v>77</v>
      </c>
      <c r="D57">
        <v>77</v>
      </c>
      <c r="E57">
        <v>320</v>
      </c>
      <c r="F57">
        <v>0.103</v>
      </c>
      <c r="G57">
        <v>0.156</v>
      </c>
    </row>
    <row r="58" spans="1:7" ht="12.75">
      <c r="A58">
        <v>330</v>
      </c>
      <c r="B58">
        <v>80.175</v>
      </c>
      <c r="C58">
        <v>77</v>
      </c>
      <c r="D58">
        <v>77</v>
      </c>
      <c r="E58">
        <v>330</v>
      </c>
      <c r="F58">
        <v>0.096</v>
      </c>
      <c r="G58">
        <v>0.146</v>
      </c>
    </row>
    <row r="59" spans="1:7" ht="12.75">
      <c r="A59">
        <v>340</v>
      </c>
      <c r="B59">
        <v>80.022</v>
      </c>
      <c r="C59">
        <v>77</v>
      </c>
      <c r="D59">
        <v>77</v>
      </c>
      <c r="E59">
        <v>340</v>
      </c>
      <c r="F59">
        <v>0.089</v>
      </c>
      <c r="G59">
        <v>0.136</v>
      </c>
    </row>
    <row r="60" spans="1:7" ht="12.75">
      <c r="A60">
        <v>350</v>
      </c>
      <c r="B60">
        <v>79.878</v>
      </c>
      <c r="C60">
        <v>77</v>
      </c>
      <c r="D60">
        <v>77</v>
      </c>
      <c r="E60">
        <v>350</v>
      </c>
      <c r="F60">
        <v>0.083</v>
      </c>
      <c r="G60">
        <v>0.127</v>
      </c>
    </row>
    <row r="61" spans="1:7" ht="12.75">
      <c r="A61">
        <v>360</v>
      </c>
      <c r="B61">
        <v>79.744</v>
      </c>
      <c r="C61">
        <v>77</v>
      </c>
      <c r="D61">
        <v>77</v>
      </c>
      <c r="E61">
        <v>360</v>
      </c>
      <c r="F61">
        <v>0.077</v>
      </c>
      <c r="G61">
        <v>0.118</v>
      </c>
    </row>
    <row r="62" spans="1:7" ht="12.75">
      <c r="A62">
        <v>370</v>
      </c>
      <c r="B62">
        <v>79.619</v>
      </c>
      <c r="C62">
        <v>77</v>
      </c>
      <c r="D62">
        <v>77</v>
      </c>
      <c r="E62">
        <v>370</v>
      </c>
      <c r="F62">
        <v>0.072</v>
      </c>
      <c r="G62">
        <v>0.11</v>
      </c>
    </row>
    <row r="63" spans="1:7" ht="12.75">
      <c r="A63">
        <v>380</v>
      </c>
      <c r="B63">
        <v>79.502</v>
      </c>
      <c r="C63">
        <v>77</v>
      </c>
      <c r="D63">
        <v>77</v>
      </c>
      <c r="E63">
        <v>380</v>
      </c>
      <c r="F63">
        <v>0.067</v>
      </c>
      <c r="G63">
        <v>0.103</v>
      </c>
    </row>
    <row r="64" spans="1:7" ht="12.75">
      <c r="A64">
        <v>390</v>
      </c>
      <c r="B64">
        <v>79.392</v>
      </c>
      <c r="C64">
        <v>77</v>
      </c>
      <c r="D64">
        <v>77</v>
      </c>
      <c r="E64">
        <v>390</v>
      </c>
      <c r="F64">
        <v>0.062</v>
      </c>
      <c r="G64">
        <v>0.096</v>
      </c>
    </row>
    <row r="65" spans="1:7" ht="12.75">
      <c r="A65">
        <v>400</v>
      </c>
      <c r="B65">
        <v>79.29</v>
      </c>
      <c r="C65">
        <v>77</v>
      </c>
      <c r="D65">
        <v>77</v>
      </c>
      <c r="E65">
        <v>400</v>
      </c>
      <c r="F65">
        <v>0.058</v>
      </c>
      <c r="G65">
        <v>0.09</v>
      </c>
    </row>
    <row r="66" spans="1:7" ht="12.75">
      <c r="A66">
        <v>410</v>
      </c>
      <c r="B66">
        <v>79.194</v>
      </c>
      <c r="C66">
        <v>77</v>
      </c>
      <c r="D66">
        <v>77</v>
      </c>
      <c r="E66">
        <v>410</v>
      </c>
      <c r="F66">
        <v>0.054</v>
      </c>
      <c r="G66">
        <v>0.085</v>
      </c>
    </row>
    <row r="67" spans="1:7" ht="12.75">
      <c r="A67">
        <v>420</v>
      </c>
      <c r="B67">
        <v>79.104</v>
      </c>
      <c r="C67">
        <v>77</v>
      </c>
      <c r="D67">
        <v>77</v>
      </c>
      <c r="E67">
        <v>420</v>
      </c>
      <c r="F67">
        <v>0.051</v>
      </c>
      <c r="G67">
        <v>0.079</v>
      </c>
    </row>
    <row r="68" spans="1:7" ht="12.75">
      <c r="A68">
        <v>430</v>
      </c>
      <c r="B68">
        <v>79.019</v>
      </c>
      <c r="C68">
        <v>77</v>
      </c>
      <c r="D68">
        <v>77</v>
      </c>
      <c r="E68">
        <v>430</v>
      </c>
      <c r="F68">
        <v>0.047</v>
      </c>
      <c r="G68">
        <v>0.074</v>
      </c>
    </row>
    <row r="69" spans="1:7" ht="12.75">
      <c r="A69">
        <v>440</v>
      </c>
      <c r="B69">
        <v>78.94</v>
      </c>
      <c r="C69">
        <v>77</v>
      </c>
      <c r="D69">
        <v>77</v>
      </c>
      <c r="E69">
        <v>440</v>
      </c>
      <c r="F69">
        <v>0.044</v>
      </c>
      <c r="G69">
        <v>0.07</v>
      </c>
    </row>
    <row r="70" spans="1:7" ht="12.75">
      <c r="A70">
        <v>450</v>
      </c>
      <c r="B70">
        <v>78.865</v>
      </c>
      <c r="C70">
        <v>77</v>
      </c>
      <c r="D70">
        <v>77</v>
      </c>
      <c r="E70">
        <v>450</v>
      </c>
      <c r="F70">
        <v>0.041</v>
      </c>
      <c r="G70">
        <v>0.066</v>
      </c>
    </row>
    <row r="71" spans="1:7" ht="12.75">
      <c r="A71">
        <v>460</v>
      </c>
      <c r="B71">
        <v>78.796</v>
      </c>
      <c r="C71">
        <v>77</v>
      </c>
      <c r="D71">
        <v>77</v>
      </c>
      <c r="E71">
        <v>460</v>
      </c>
      <c r="F71">
        <v>0.039</v>
      </c>
      <c r="G71">
        <v>0.062</v>
      </c>
    </row>
    <row r="72" spans="1:7" ht="12.75">
      <c r="A72">
        <v>470</v>
      </c>
      <c r="B72">
        <v>78.73</v>
      </c>
      <c r="C72">
        <v>77</v>
      </c>
      <c r="D72">
        <v>77</v>
      </c>
      <c r="E72">
        <v>470</v>
      </c>
      <c r="F72">
        <v>0.036</v>
      </c>
      <c r="G72">
        <v>0.058</v>
      </c>
    </row>
    <row r="73" spans="1:7" ht="12.75">
      <c r="A73">
        <v>480</v>
      </c>
      <c r="B73">
        <v>78.668</v>
      </c>
      <c r="C73">
        <v>77</v>
      </c>
      <c r="D73">
        <v>77</v>
      </c>
      <c r="E73">
        <v>480</v>
      </c>
      <c r="F73">
        <v>0.034</v>
      </c>
      <c r="G73">
        <v>0.055</v>
      </c>
    </row>
    <row r="74" spans="1:7" ht="12.75">
      <c r="A74">
        <v>490</v>
      </c>
      <c r="B74">
        <v>78.61</v>
      </c>
      <c r="C74">
        <v>77</v>
      </c>
      <c r="D74">
        <v>77</v>
      </c>
      <c r="E74">
        <v>490</v>
      </c>
      <c r="F74">
        <v>0.032</v>
      </c>
      <c r="G74">
        <v>0.051</v>
      </c>
    </row>
    <row r="75" spans="1:7" ht="12.75">
      <c r="A75">
        <v>500</v>
      </c>
      <c r="B75">
        <v>78.555</v>
      </c>
      <c r="C75">
        <v>77</v>
      </c>
      <c r="D75">
        <v>77</v>
      </c>
      <c r="E75">
        <v>500</v>
      </c>
      <c r="F75">
        <v>0.03</v>
      </c>
      <c r="G75">
        <v>0.049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 PSFC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H.Titus </dc:creator>
  <cp:keywords/>
  <dc:description/>
  <cp:lastModifiedBy>Peter Titus</cp:lastModifiedBy>
  <dcterms:created xsi:type="dcterms:W3CDTF">2002-11-20T02:03:54Z</dcterms:created>
  <dcterms:modified xsi:type="dcterms:W3CDTF">2005-12-15T15:40:32Z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1756054152</vt:i4>
  </property>
  <property fmtid="{D5CDD505-2E9C-101B-9397-08002B2CF9AE}" pid="4" name="_EmailSubje">
    <vt:lpwstr>MERIT cryogenics</vt:lpwstr>
  </property>
  <property fmtid="{D5CDD505-2E9C-101B-9397-08002B2CF9AE}" pid="5" name="_AuthorEma">
    <vt:lpwstr>titus@psfc.mit.edu</vt:lpwstr>
  </property>
  <property fmtid="{D5CDD505-2E9C-101B-9397-08002B2CF9AE}" pid="6" name="_AuthorEmailDisplayNa">
    <vt:lpwstr>Peter Titus</vt:lpwstr>
  </property>
</Properties>
</file>